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vcounty-my.sharepoint.com/personal/alex_keeble-toll_nevadacountyca_gov/Documents/Desktop/2025 BOS Workshop/DRAFTS/"/>
    </mc:Choice>
  </mc:AlternateContent>
  <xr:revisionPtr revIDLastSave="0" documentId="8_{B0613007-69E7-4190-9AC6-2C88DEFA5237}" xr6:coauthVersionLast="47" xr6:coauthVersionMax="47" xr10:uidLastSave="{00000000-0000-0000-0000-000000000000}"/>
  <bookViews>
    <workbookView xWindow="840" yWindow="825" windowWidth="21600" windowHeight="11325" firstSheet="1" activeTab="3" xr2:uid="{1D8B5CCA-D925-4457-A924-8175EB54C6A3}"/>
  </bookViews>
  <sheets>
    <sheet name="Individual Scale Impact" sheetId="5" r:id="rId1"/>
    <sheet name="Community Scale Impact" sheetId="6" r:id="rId2"/>
    <sheet name="Landscape Scale Impact" sheetId="2" r:id="rId3"/>
    <sheet name="Biomass Solutions" sheetId="7" r:id="rId4"/>
  </sheets>
  <definedNames>
    <definedName name="_xlnm.Print_Area" localSheetId="3">'Biomass Solutions'!$A$1:$G$7</definedName>
    <definedName name="_xlnm.Print_Area" localSheetId="1">'Community Scale Impact'!$A$1:$J$7</definedName>
    <definedName name="_xlnm.Print_Area" localSheetId="0">'Individual Scale Impact'!$A$1:$J$9</definedName>
    <definedName name="_xlnm.Print_Area" localSheetId="2">'Landscape Scale Impact'!$A$1:$J$14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D5" i="7"/>
  <c r="C7" i="6"/>
  <c r="C14" i="2"/>
  <c r="D9" i="2" l="1"/>
  <c r="C9" i="5"/>
</calcChain>
</file>

<file path=xl/sharedStrings.xml><?xml version="1.0" encoding="utf-8"?>
<sst xmlns="http://schemas.openxmlformats.org/spreadsheetml/2006/main" count="231" uniqueCount="146">
  <si>
    <t>Funder</t>
  </si>
  <si>
    <t xml:space="preserve">Amount </t>
  </si>
  <si>
    <t>Metric</t>
  </si>
  <si>
    <t>CAL FIRE</t>
  </si>
  <si>
    <t xml:space="preserve">Ponderosa Phase 1 Maintenance </t>
  </si>
  <si>
    <t xml:space="preserve">CAL FIRE </t>
  </si>
  <si>
    <t>TBD</t>
  </si>
  <si>
    <t>N/A</t>
  </si>
  <si>
    <t>Ponderosa Phase 2</t>
  </si>
  <si>
    <t>Woodpecker Ravine Phase 1</t>
  </si>
  <si>
    <t>Woodpecker Ravine Phase 2</t>
  </si>
  <si>
    <t>South Yuba Rim Planning (BLM)</t>
  </si>
  <si>
    <t>South Yuba Rim Phase 1 (Private)</t>
  </si>
  <si>
    <t>Match</t>
  </si>
  <si>
    <t>Critical Evacuation Routes</t>
  </si>
  <si>
    <t>Access and Functional Needs Phase 2 (4344)</t>
  </si>
  <si>
    <t>Access and Functional Needs Phase 2 (4353)</t>
  </si>
  <si>
    <t>BRIC Phase 1</t>
  </si>
  <si>
    <t xml:space="preserve"> 95 homes</t>
  </si>
  <si>
    <t xml:space="preserve">365 homes </t>
  </si>
  <si>
    <t>Status</t>
  </si>
  <si>
    <t>Timeline</t>
  </si>
  <si>
    <t>Description</t>
  </si>
  <si>
    <t>Pending</t>
  </si>
  <si>
    <t xml:space="preserve">2025 Green Waste </t>
  </si>
  <si>
    <t>Secured</t>
  </si>
  <si>
    <t>~3/1/2025-7/31/2025</t>
  </si>
  <si>
    <t xml:space="preserve">Tons (TBD) </t>
  </si>
  <si>
    <t>3/22/2024-3/12/2027</t>
  </si>
  <si>
    <t>Match Source</t>
  </si>
  <si>
    <t>In-Kind</t>
  </si>
  <si>
    <t>2025 IMPACT: Resources for Individual Residents</t>
  </si>
  <si>
    <t>Ready, Set, Snow!/Ready, Set, Go!</t>
  </si>
  <si>
    <t>OES Budget</t>
  </si>
  <si>
    <t>Amount</t>
  </si>
  <si>
    <t>7/1/2024-6/30/2025</t>
  </si>
  <si>
    <t>Residents Educated (TBD)</t>
  </si>
  <si>
    <t>Defensible space for pre-qualified applicants that are elderly or disabled and low income</t>
  </si>
  <si>
    <t>Educational campaigns centered around winter and wildfire preparedness. Including printed educational materials, county-wide Ready, Set, Go! Handbook mailing, and other community resources deployed at events and by request year round</t>
  </si>
  <si>
    <t>Project/Program Name</t>
  </si>
  <si>
    <t>Total Number of Secured Projects/Programs</t>
  </si>
  <si>
    <t>Total Amount of Secured Funding</t>
  </si>
  <si>
    <t>Defensible space and home hardening planning for pre-identified parcels in  the Woodpecker Ravine Project area. Defensible space and home hardening will take place during Phase 2</t>
  </si>
  <si>
    <t xml:space="preserve">Tahoe National Forest GNA 1.0 </t>
  </si>
  <si>
    <t xml:space="preserve">Tahoe National Forest GNA 2.0 </t>
  </si>
  <si>
    <t>Tahoe National Forest GNA 3.0</t>
  </si>
  <si>
    <t>2025 IMPACT: Landscape Level Fuel Mitigation</t>
  </si>
  <si>
    <t>300 acres</t>
  </si>
  <si>
    <t>600 acres</t>
  </si>
  <si>
    <t>410 acres</t>
  </si>
  <si>
    <t>726 acres</t>
  </si>
  <si>
    <t xml:space="preserve">Nevada County, Truckee Meadows Water Authority </t>
  </si>
  <si>
    <t>Cal OES</t>
  </si>
  <si>
    <t>10/20/2022-3/15/2026</t>
  </si>
  <si>
    <t>1/08/2024-3/15/2029</t>
  </si>
  <si>
    <t>5/30/2024-3/1/2027</t>
  </si>
  <si>
    <t>1/26/2024-7/19/2025</t>
  </si>
  <si>
    <t>7/9/2024-12/31/2033</t>
  </si>
  <si>
    <t>12/20/2024-12/31/2029</t>
  </si>
  <si>
    <t>9/4/2022-9/30/2026</t>
  </si>
  <si>
    <t>8/1/2023-8/1/2026</t>
  </si>
  <si>
    <t>107 acres</t>
  </si>
  <si>
    <t>1,800 acres</t>
  </si>
  <si>
    <t>364 acres</t>
  </si>
  <si>
    <t>Shaded fuel break treatment on pre-identified private parcels</t>
  </si>
  <si>
    <t>Shaded fuel break maintenance treatment on 600 acres within the original 1,200 acres of pre-identified parcels in the Ponderosa Project area</t>
  </si>
  <si>
    <t>Shaded fuel break treatment on 410 acres of pre-identified private parcels</t>
  </si>
  <si>
    <t>Shaded fuel break treatment on 726 acres of pre-identified private parcels</t>
  </si>
  <si>
    <t>5,600 acres</t>
  </si>
  <si>
    <t>Treatment design and environmental compliance on private parcels. Phase 2 will fund 800 acres of treatment</t>
  </si>
  <si>
    <t>1,569 acres</t>
  </si>
  <si>
    <t>Treatment along priority FS roads in both east and west Nevada County. Includes both USFS and private land ownership</t>
  </si>
  <si>
    <t>Treatment design and environmental compliance on Bureau of Land Management (BLM) parcels adjacent to private parcels</t>
  </si>
  <si>
    <t>Roadside vegetation abatement on Forest Service roads off Highway 89 (Truckee) in the vicinity of Stampede and Boca Reservoirs</t>
  </si>
  <si>
    <t>Treatment along priority Forest Services roads on the San Juan Ridge, Washington Ridge, and Chalk Bluff Ridge, and in the vicinity of the Town of Washington.</t>
  </si>
  <si>
    <t>Phase in 2025</t>
  </si>
  <si>
    <t>Planning</t>
  </si>
  <si>
    <t>Implementation</t>
  </si>
  <si>
    <t xml:space="preserve">Planning </t>
  </si>
  <si>
    <t>Planning/Implementation</t>
  </si>
  <si>
    <t>TBD/Implementation</t>
  </si>
  <si>
    <t>TBD ($5M max)</t>
  </si>
  <si>
    <t>GNA development in process with BLM. Focus is BLM parcels that have a nexus with communities, roads, or recreation</t>
  </si>
  <si>
    <t>2025 IMPACT: Communities as Partners</t>
  </si>
  <si>
    <t>Sierra Foothill Forest Climate Resilience</t>
  </si>
  <si>
    <t xml:space="preserve">625 acres </t>
  </si>
  <si>
    <t>Roadside Vegetation Phase 1</t>
  </si>
  <si>
    <t>~200 road miles</t>
  </si>
  <si>
    <t>295 acres</t>
  </si>
  <si>
    <t>General Fund</t>
  </si>
  <si>
    <t>Wildlife Conservation Board</t>
  </si>
  <si>
    <t xml:space="preserve">FEMA/Building Resilient Infrastructure and Communities (BRIC) </t>
  </si>
  <si>
    <t>FEMA/Hazard Mitigation Grant Program (HMGP)</t>
  </si>
  <si>
    <t>ARPA and General Fund</t>
  </si>
  <si>
    <t>Free green waste drop-off events at the McCartney Transfer Station and Truckee Rodeo Grounds. Green waste bin program for Firewise Communities (county-wide)</t>
  </si>
  <si>
    <t>United States Forest Service</t>
  </si>
  <si>
    <t>United States Forest Service (CWRRP)</t>
  </si>
  <si>
    <t>United States Forest Service (Joint Chiefs)</t>
  </si>
  <si>
    <t>TBD/BLM</t>
  </si>
  <si>
    <t>Sierra Nevada Conservancy</t>
  </si>
  <si>
    <t>Bureau of Land Management (BLM) GNA</t>
  </si>
  <si>
    <t>10/3/2023-3/31/2027</t>
  </si>
  <si>
    <t>4/03/2023-3/24/2026</t>
  </si>
  <si>
    <t>7/20/2024-7/30/2026</t>
  </si>
  <si>
    <t>Hazardous fuels reduction in the Jones Bar Firewise Community, around local schools, and on Bureau of Land Management parcels</t>
  </si>
  <si>
    <t>Geospatial mapping of right-of-way, treatment design, and environmental compliance for roadside vegetation abatement along county roads and roads in the Town of Truckee</t>
  </si>
  <si>
    <t>United States Forest Service and OES In-Kind</t>
  </si>
  <si>
    <t>Partner In-Kind</t>
  </si>
  <si>
    <t>OES and Partner In-Kind</t>
  </si>
  <si>
    <t>Fifty-nine $20,000 "mini projects" to reduce roadside vegetation with a focus on private roads. OES will issue request for proposals and administer successful projects</t>
  </si>
  <si>
    <t xml:space="preserve">Implementation </t>
  </si>
  <si>
    <t xml:space="preserve">Implementation (of Education) </t>
  </si>
  <si>
    <t>1,520 parcels</t>
  </si>
  <si>
    <t>BIOMASS SOLUTIONS: Ways to Advance Pace and Scale</t>
  </si>
  <si>
    <t xml:space="preserve">What </t>
  </si>
  <si>
    <t>When</t>
  </si>
  <si>
    <t>Scale</t>
  </si>
  <si>
    <t xml:space="preserve">No Action </t>
  </si>
  <si>
    <t>Considerations</t>
  </si>
  <si>
    <t>Year-Round Green Waste</t>
  </si>
  <si>
    <t xml:space="preserve">Extend Current Biomass Pilot Project </t>
  </si>
  <si>
    <t>Immediate</t>
  </si>
  <si>
    <t>Within One Year</t>
  </si>
  <si>
    <t xml:space="preserve">Cost </t>
  </si>
  <si>
    <t>Impact</t>
  </si>
  <si>
    <t>Twice current investment in Biomass Pilot Project</t>
  </si>
  <si>
    <t>~2,300 tons of green waste collected</t>
  </si>
  <si>
    <t>Comparison</t>
  </si>
  <si>
    <t>Pursue Biomass Energy Facility Project</t>
  </si>
  <si>
    <t xml:space="preserve"> 5+ Years</t>
  </si>
  <si>
    <t>~30,000 tons of bone-dry biomass processed per year. 5MW of clean energy generated per year</t>
  </si>
  <si>
    <t>Within 50 mile radius of facility. Source material would be residuals from landscape scale shaded fuel break and forest health projects</t>
  </si>
  <si>
    <t>Future fuel mitigation projects will likely need to incorporate the cost of biomass disposal, which will increase cost-per-acre of these projects</t>
  </si>
  <si>
    <t xml:space="preserve"> Achievable in the near-term. Solution for individual scale, but not suitable to address biomass from landscape scale hazardous fuel reduction projects</t>
  </si>
  <si>
    <t>Support Partners</t>
  </si>
  <si>
    <t>County-wide</t>
  </si>
  <si>
    <t>In-Kind Staff Time</t>
  </si>
  <si>
    <t xml:space="preserve">No investment required. Capacity to support required </t>
  </si>
  <si>
    <t>Role County can play: advocacy, permitting support, technical expertise, feedstock guarantees via shaded fuel break projects</t>
  </si>
  <si>
    <t>Western Nevada County. Source material would be large diameter timber such as storm debris</t>
  </si>
  <si>
    <t>Prioritize areas identified in Evacuation Study and/or areas impacted by winter storms. Focus on easy material pick-up (i.e. roadside)</t>
  </si>
  <si>
    <t>County-wide. Source material would be derived from defensible space activities on private land (i.e. small diameter, brush, green waste). No large diameter timber</t>
  </si>
  <si>
    <t>15 times as expensive as projected annual year-round green waste costs, but after initial investment, return on investment</t>
  </si>
  <si>
    <t>Requires feasibility study, geotechnical study, preliminary design and engineering, pre-construction permits, CEQA, air permit, power purchase agreement, property suitable for siting</t>
  </si>
  <si>
    <t>~10,000 tons of green waste processed</t>
  </si>
  <si>
    <t xml:space="preserve">Four times 2025 investment for annual Green Waste Events. Cost is annual amount for year-round green waste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</si>
</sst>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2" fillId="0" borderId="0" xfId="0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3" fontId="2" fillId="0" borderId="1" xfId="0" applyNumberFormat="1" applyFont="1" applyBorder="1" applyAlignment="1">
      <alignment horizontal="right"/>
    </xf>
    <xf numFmtId="164" fontId="1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0" borderId="1" xfId="0" applyNumberFormat="1" applyFont="1" applyBorder="1" applyAlignment="1">
      <alignment horizontal="right" wrapText="1"/>
    </xf>
    <xf numFmtId="0" fontId="0" fillId="3" borderId="0" xfId="0" applyFill="1"/>
    <xf numFmtId="0" fontId="1" fillId="2" borderId="2" xfId="0" applyFont="1" applyFill="1" applyBorder="1"/>
    <xf numFmtId="0" fontId="2" fillId="0" borderId="1" xfId="0" applyFont="1" applyBorder="1" applyAlignment="1">
      <alignment horizontal="right" vertical="top" wrapText="1"/>
    </xf>
    <xf numFmtId="8" fontId="2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B174-A4E7-4735-BEC5-87AEE5D12385}">
  <sheetPr>
    <pageSetUpPr fitToPage="1"/>
  </sheetPr>
  <dimension ref="A1:J9"/>
  <sheetViews>
    <sheetView topLeftCell="A5" workbookViewId="0">
      <selection activeCell="H5" sqref="H5"/>
    </sheetView>
  </sheetViews>
  <sheetFormatPr defaultRowHeight="15" x14ac:dyDescent="0.25"/>
  <cols>
    <col min="1" max="1" width="40.7109375" customWidth="1"/>
    <col min="2" max="6" width="20.7109375" customWidth="1"/>
    <col min="7" max="7" width="22.7109375" customWidth="1"/>
    <col min="8" max="8" width="40.7109375" customWidth="1"/>
    <col min="9" max="9" width="20.7109375" customWidth="1"/>
    <col min="10" max="10" width="25.28515625" customWidth="1"/>
  </cols>
  <sheetData>
    <row r="1" spans="1:10" ht="17.25" x14ac:dyDescent="0.35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7.25" x14ac:dyDescent="0.35">
      <c r="A2" s="3" t="s">
        <v>39</v>
      </c>
      <c r="B2" s="3" t="s">
        <v>0</v>
      </c>
      <c r="C2" s="3" t="s">
        <v>34</v>
      </c>
      <c r="D2" s="3" t="s">
        <v>13</v>
      </c>
      <c r="E2" s="3" t="s">
        <v>29</v>
      </c>
      <c r="F2" s="3" t="s">
        <v>20</v>
      </c>
      <c r="G2" s="3" t="s">
        <v>21</v>
      </c>
      <c r="H2" s="3" t="s">
        <v>22</v>
      </c>
      <c r="I2" s="3" t="s">
        <v>2</v>
      </c>
      <c r="J2" s="3" t="s">
        <v>75</v>
      </c>
    </row>
    <row r="3" spans="1:10" ht="51.75" x14ac:dyDescent="0.35">
      <c r="A3" s="4" t="s">
        <v>15</v>
      </c>
      <c r="B3" s="9" t="s">
        <v>92</v>
      </c>
      <c r="C3" s="6">
        <v>2303813</v>
      </c>
      <c r="D3" s="6">
        <v>767938</v>
      </c>
      <c r="E3" s="7" t="s">
        <v>30</v>
      </c>
      <c r="F3" s="7" t="s">
        <v>23</v>
      </c>
      <c r="G3" s="7" t="s">
        <v>6</v>
      </c>
      <c r="H3" s="8" t="s">
        <v>37</v>
      </c>
      <c r="I3" s="9" t="s">
        <v>19</v>
      </c>
      <c r="J3" s="7" t="s">
        <v>80</v>
      </c>
    </row>
    <row r="4" spans="1:10" ht="51.75" x14ac:dyDescent="0.35">
      <c r="A4" s="4" t="s">
        <v>16</v>
      </c>
      <c r="B4" s="9" t="s">
        <v>92</v>
      </c>
      <c r="C4" s="6">
        <v>1825758</v>
      </c>
      <c r="D4" s="6">
        <v>608586</v>
      </c>
      <c r="E4" s="7" t="s">
        <v>30</v>
      </c>
      <c r="F4" s="7" t="s">
        <v>23</v>
      </c>
      <c r="G4" s="7" t="s">
        <v>6</v>
      </c>
      <c r="H4" s="9" t="s">
        <v>37</v>
      </c>
      <c r="I4" s="9" t="s">
        <v>18</v>
      </c>
      <c r="J4" s="7" t="s">
        <v>80</v>
      </c>
    </row>
    <row r="5" spans="1:10" ht="86.25" x14ac:dyDescent="0.35">
      <c r="A5" s="4" t="s">
        <v>17</v>
      </c>
      <c r="B5" s="9" t="s">
        <v>91</v>
      </c>
      <c r="C5" s="6">
        <v>1040466</v>
      </c>
      <c r="D5" s="6">
        <v>445914</v>
      </c>
      <c r="E5" s="7" t="s">
        <v>3</v>
      </c>
      <c r="F5" s="7" t="s">
        <v>25</v>
      </c>
      <c r="G5" s="7" t="s">
        <v>28</v>
      </c>
      <c r="H5" s="9" t="s">
        <v>42</v>
      </c>
      <c r="I5" s="9" t="s">
        <v>112</v>
      </c>
      <c r="J5" s="7" t="s">
        <v>76</v>
      </c>
    </row>
    <row r="6" spans="1:10" ht="69" x14ac:dyDescent="0.35">
      <c r="A6" s="4" t="s">
        <v>24</v>
      </c>
      <c r="B6" s="9" t="s">
        <v>93</v>
      </c>
      <c r="C6" s="6">
        <v>212000</v>
      </c>
      <c r="D6" s="7" t="s">
        <v>7</v>
      </c>
      <c r="E6" s="7" t="s">
        <v>7</v>
      </c>
      <c r="F6" s="7" t="s">
        <v>25</v>
      </c>
      <c r="G6" s="7" t="s">
        <v>26</v>
      </c>
      <c r="H6" s="10" t="s">
        <v>94</v>
      </c>
      <c r="I6" s="9" t="s">
        <v>27</v>
      </c>
      <c r="J6" s="7" t="s">
        <v>110</v>
      </c>
    </row>
    <row r="7" spans="1:10" ht="103.5" x14ac:dyDescent="0.35">
      <c r="A7" s="4" t="s">
        <v>32</v>
      </c>
      <c r="B7" s="5" t="s">
        <v>33</v>
      </c>
      <c r="C7" s="6">
        <v>83000</v>
      </c>
      <c r="D7" s="5" t="s">
        <v>7</v>
      </c>
      <c r="E7" s="7" t="s">
        <v>7</v>
      </c>
      <c r="F7" s="7" t="s">
        <v>25</v>
      </c>
      <c r="G7" s="7" t="s">
        <v>35</v>
      </c>
      <c r="H7" s="9" t="s">
        <v>38</v>
      </c>
      <c r="I7" s="9" t="s">
        <v>36</v>
      </c>
      <c r="J7" s="17" t="s">
        <v>111</v>
      </c>
    </row>
    <row r="8" spans="1:10" ht="17.25" x14ac:dyDescent="0.35">
      <c r="A8" s="22" t="s">
        <v>40</v>
      </c>
      <c r="B8" s="22"/>
      <c r="C8" s="12">
        <v>3</v>
      </c>
      <c r="D8" s="11"/>
      <c r="E8" s="11"/>
      <c r="F8" s="11"/>
      <c r="G8" s="11"/>
      <c r="H8" s="11"/>
      <c r="I8" s="11"/>
    </row>
    <row r="9" spans="1:10" ht="17.25" x14ac:dyDescent="0.35">
      <c r="A9" s="22" t="s">
        <v>41</v>
      </c>
      <c r="B9" s="22"/>
      <c r="C9" s="13">
        <f>SUM(C5:C7)</f>
        <v>1335466</v>
      </c>
      <c r="D9" s="11"/>
      <c r="E9" s="11"/>
      <c r="F9" s="11"/>
      <c r="G9" s="11"/>
      <c r="H9" s="11"/>
      <c r="I9" s="11"/>
    </row>
  </sheetData>
  <mergeCells count="3">
    <mergeCell ref="A8:B8"/>
    <mergeCell ref="A9:B9"/>
    <mergeCell ref="A1:J1"/>
  </mergeCells>
  <pageMargins left="0.7" right="0.7" top="0.75" bottom="0.75" header="0.3" footer="0.3"/>
  <pageSetup scale="48" orientation="landscape" horizontalDpi="1200" verticalDpi="1200" r:id="rId1"/>
  <ignoredErrors>
    <ignoredError sqref="C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F70B-91AD-4E69-BE79-0647A83EFF14}">
  <sheetPr>
    <pageSetUpPr fitToPage="1"/>
  </sheetPr>
  <dimension ref="A1:J7"/>
  <sheetViews>
    <sheetView workbookViewId="0">
      <selection sqref="A1:J7"/>
    </sheetView>
  </sheetViews>
  <sheetFormatPr defaultRowHeight="15" x14ac:dyDescent="0.25"/>
  <cols>
    <col min="1" max="1" width="40.7109375" customWidth="1"/>
    <col min="2" max="6" width="20.7109375" customWidth="1"/>
    <col min="7" max="7" width="22.7109375" customWidth="1"/>
    <col min="8" max="8" width="40.7109375" customWidth="1"/>
    <col min="9" max="9" width="20.7109375" customWidth="1"/>
    <col min="10" max="10" width="25.42578125" customWidth="1"/>
  </cols>
  <sheetData>
    <row r="1" spans="1:10" ht="17.25" x14ac:dyDescent="0.35">
      <c r="A1" s="24" t="s">
        <v>83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x14ac:dyDescent="0.35">
      <c r="A2" s="3" t="s">
        <v>39</v>
      </c>
      <c r="B2" s="3" t="s">
        <v>0</v>
      </c>
      <c r="C2" s="3" t="s">
        <v>34</v>
      </c>
      <c r="D2" s="3" t="s">
        <v>13</v>
      </c>
      <c r="E2" s="3" t="s">
        <v>29</v>
      </c>
      <c r="F2" s="3" t="s">
        <v>20</v>
      </c>
      <c r="G2" s="3" t="s">
        <v>21</v>
      </c>
      <c r="H2" s="3" t="s">
        <v>22</v>
      </c>
      <c r="I2" s="3" t="s">
        <v>2</v>
      </c>
      <c r="J2" s="3" t="s">
        <v>75</v>
      </c>
    </row>
    <row r="3" spans="1:10" ht="51.75" x14ac:dyDescent="0.35">
      <c r="A3" s="4" t="s">
        <v>84</v>
      </c>
      <c r="B3" s="9" t="s">
        <v>90</v>
      </c>
      <c r="C3" s="6">
        <v>2396000</v>
      </c>
      <c r="D3" s="6">
        <v>23654</v>
      </c>
      <c r="E3" s="7" t="s">
        <v>107</v>
      </c>
      <c r="F3" s="7" t="s">
        <v>25</v>
      </c>
      <c r="G3" s="7" t="s">
        <v>101</v>
      </c>
      <c r="H3" s="8" t="s">
        <v>104</v>
      </c>
      <c r="I3" s="9" t="s">
        <v>85</v>
      </c>
      <c r="J3" s="5" t="s">
        <v>77</v>
      </c>
    </row>
    <row r="4" spans="1:10" ht="69" customHeight="1" x14ac:dyDescent="0.35">
      <c r="A4" s="4" t="s">
        <v>86</v>
      </c>
      <c r="B4" s="9" t="s">
        <v>92</v>
      </c>
      <c r="C4" s="6">
        <v>802277</v>
      </c>
      <c r="D4" s="6">
        <v>250712</v>
      </c>
      <c r="E4" s="7" t="s">
        <v>89</v>
      </c>
      <c r="F4" s="7" t="s">
        <v>25</v>
      </c>
      <c r="G4" s="7" t="s">
        <v>102</v>
      </c>
      <c r="H4" s="20" t="s">
        <v>105</v>
      </c>
      <c r="I4" s="9" t="s">
        <v>87</v>
      </c>
      <c r="J4" s="5" t="s">
        <v>76</v>
      </c>
    </row>
    <row r="5" spans="1:10" ht="69" x14ac:dyDescent="0.35">
      <c r="A5" s="4" t="s">
        <v>14</v>
      </c>
      <c r="B5" s="9" t="s">
        <v>95</v>
      </c>
      <c r="C5" s="6">
        <v>750000</v>
      </c>
      <c r="D5" s="6">
        <v>750000</v>
      </c>
      <c r="E5" s="17" t="s">
        <v>108</v>
      </c>
      <c r="F5" s="7" t="s">
        <v>25</v>
      </c>
      <c r="G5" s="7" t="s">
        <v>103</v>
      </c>
      <c r="H5" s="9" t="s">
        <v>109</v>
      </c>
      <c r="I5" s="9" t="s">
        <v>88</v>
      </c>
      <c r="J5" s="5" t="s">
        <v>76</v>
      </c>
    </row>
    <row r="6" spans="1:10" ht="17.25" x14ac:dyDescent="0.35">
      <c r="A6" s="22" t="s">
        <v>40</v>
      </c>
      <c r="B6" s="22"/>
      <c r="C6" s="12">
        <v>3</v>
      </c>
      <c r="D6" s="11"/>
      <c r="E6" s="11"/>
      <c r="F6" s="11"/>
      <c r="G6" s="11"/>
      <c r="H6" s="11"/>
      <c r="I6" s="11"/>
    </row>
    <row r="7" spans="1:10" ht="17.25" x14ac:dyDescent="0.35">
      <c r="A7" s="22" t="s">
        <v>41</v>
      </c>
      <c r="B7" s="22"/>
      <c r="C7" s="13">
        <f>SUM(C3:C5)</f>
        <v>3948277</v>
      </c>
      <c r="D7" s="11"/>
      <c r="E7" s="11"/>
      <c r="F7" s="11"/>
      <c r="G7" s="11"/>
      <c r="H7" s="11"/>
      <c r="I7" s="11"/>
    </row>
  </sheetData>
  <mergeCells count="3">
    <mergeCell ref="A6:B6"/>
    <mergeCell ref="A7:B7"/>
    <mergeCell ref="A1:J1"/>
  </mergeCells>
  <pageMargins left="0.7" right="0.7" top="0.75" bottom="0.75" header="0.3" footer="0.3"/>
  <pageSetup scale="48" orientation="landscape" horizontalDpi="1200" verticalDpi="1200" r:id="rId1"/>
  <ignoredErrors>
    <ignoredError sqref="C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DC8F-995B-46C8-B7EE-DC49A0E87762}">
  <sheetPr>
    <pageSetUpPr fitToPage="1"/>
  </sheetPr>
  <dimension ref="A1:K16"/>
  <sheetViews>
    <sheetView topLeftCell="A9" workbookViewId="0">
      <selection activeCell="A10" sqref="A10"/>
    </sheetView>
  </sheetViews>
  <sheetFormatPr defaultRowHeight="15" x14ac:dyDescent="0.25"/>
  <cols>
    <col min="1" max="1" width="40.7109375" customWidth="1"/>
    <col min="2" max="2" width="20.5703125" customWidth="1"/>
    <col min="3" max="6" width="20.7109375" customWidth="1"/>
    <col min="7" max="7" width="22.7109375" customWidth="1"/>
    <col min="8" max="8" width="40.7109375" customWidth="1"/>
    <col min="9" max="9" width="20.7109375" customWidth="1"/>
    <col min="10" max="10" width="25.7109375" customWidth="1"/>
    <col min="11" max="11" width="17.7109375" customWidth="1"/>
  </cols>
  <sheetData>
    <row r="1" spans="1:11" ht="17.25" x14ac:dyDescent="0.35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17.25" x14ac:dyDescent="0.35">
      <c r="A2" s="3" t="s">
        <v>39</v>
      </c>
      <c r="B2" s="3" t="s">
        <v>0</v>
      </c>
      <c r="C2" s="3" t="s">
        <v>1</v>
      </c>
      <c r="D2" s="3" t="s">
        <v>13</v>
      </c>
      <c r="E2" s="3" t="s">
        <v>29</v>
      </c>
      <c r="F2" s="3" t="s">
        <v>20</v>
      </c>
      <c r="G2" s="3" t="s">
        <v>21</v>
      </c>
      <c r="H2" s="3" t="s">
        <v>22</v>
      </c>
      <c r="I2" s="3" t="s">
        <v>2</v>
      </c>
      <c r="J2" s="3" t="s">
        <v>75</v>
      </c>
    </row>
    <row r="3" spans="1:11" ht="34.5" x14ac:dyDescent="0.35">
      <c r="A3" s="4" t="s">
        <v>8</v>
      </c>
      <c r="B3" s="9" t="s">
        <v>95</v>
      </c>
      <c r="C3" s="7">
        <v>750000</v>
      </c>
      <c r="D3" s="7">
        <v>750000</v>
      </c>
      <c r="E3" s="7" t="s">
        <v>89</v>
      </c>
      <c r="F3" s="7" t="s">
        <v>25</v>
      </c>
      <c r="G3" s="7" t="s">
        <v>59</v>
      </c>
      <c r="H3" s="17" t="s">
        <v>64</v>
      </c>
      <c r="I3" s="14" t="s">
        <v>47</v>
      </c>
      <c r="J3" s="17" t="s">
        <v>79</v>
      </c>
      <c r="K3" s="18"/>
    </row>
    <row r="4" spans="1:11" ht="69" x14ac:dyDescent="0.35">
      <c r="A4" s="4" t="s">
        <v>4</v>
      </c>
      <c r="B4" s="9" t="s">
        <v>95</v>
      </c>
      <c r="C4" s="7">
        <v>750000</v>
      </c>
      <c r="D4" s="7">
        <v>750000</v>
      </c>
      <c r="E4" s="7" t="s">
        <v>89</v>
      </c>
      <c r="F4" s="7" t="s">
        <v>25</v>
      </c>
      <c r="G4" s="7" t="s">
        <v>60</v>
      </c>
      <c r="H4" s="17" t="s">
        <v>65</v>
      </c>
      <c r="I4" s="14" t="s">
        <v>48</v>
      </c>
      <c r="J4" s="17" t="s">
        <v>79</v>
      </c>
      <c r="K4" s="18"/>
    </row>
    <row r="5" spans="1:11" ht="34.5" x14ac:dyDescent="0.35">
      <c r="A5" s="4" t="s">
        <v>9</v>
      </c>
      <c r="B5" s="9" t="s">
        <v>3</v>
      </c>
      <c r="C5" s="6">
        <v>2178004</v>
      </c>
      <c r="D5" s="7" t="s">
        <v>7</v>
      </c>
      <c r="E5" s="7" t="s">
        <v>7</v>
      </c>
      <c r="F5" s="7" t="s">
        <v>25</v>
      </c>
      <c r="G5" s="6" t="s">
        <v>53</v>
      </c>
      <c r="H5" s="17" t="s">
        <v>66</v>
      </c>
      <c r="I5" s="5" t="s">
        <v>49</v>
      </c>
      <c r="J5" s="17" t="s">
        <v>79</v>
      </c>
      <c r="K5" s="18"/>
    </row>
    <row r="6" spans="1:11" ht="34.5" x14ac:dyDescent="0.35">
      <c r="A6" s="4" t="s">
        <v>10</v>
      </c>
      <c r="B6" s="9" t="s">
        <v>5</v>
      </c>
      <c r="C6" s="6">
        <v>3914536</v>
      </c>
      <c r="D6" s="7" t="s">
        <v>7</v>
      </c>
      <c r="E6" s="7" t="s">
        <v>7</v>
      </c>
      <c r="F6" s="7" t="s">
        <v>25</v>
      </c>
      <c r="G6" s="7" t="s">
        <v>54</v>
      </c>
      <c r="H6" s="17" t="s">
        <v>67</v>
      </c>
      <c r="I6" s="5" t="s">
        <v>50</v>
      </c>
      <c r="J6" s="17" t="s">
        <v>78</v>
      </c>
      <c r="K6" s="18"/>
    </row>
    <row r="7" spans="1:11" ht="51.75" x14ac:dyDescent="0.35">
      <c r="A7" s="4" t="s">
        <v>11</v>
      </c>
      <c r="B7" s="9" t="s">
        <v>99</v>
      </c>
      <c r="C7" s="6">
        <v>214666</v>
      </c>
      <c r="D7" s="7" t="s">
        <v>7</v>
      </c>
      <c r="E7" s="7" t="s">
        <v>7</v>
      </c>
      <c r="F7" s="7" t="s">
        <v>25</v>
      </c>
      <c r="G7" s="7" t="s">
        <v>55</v>
      </c>
      <c r="H7" s="17" t="s">
        <v>72</v>
      </c>
      <c r="I7" s="14" t="s">
        <v>62</v>
      </c>
      <c r="J7" s="17" t="s">
        <v>76</v>
      </c>
      <c r="K7" s="18"/>
    </row>
    <row r="8" spans="1:11" ht="51.75" x14ac:dyDescent="0.35">
      <c r="A8" s="4" t="s">
        <v>12</v>
      </c>
      <c r="B8" s="9" t="s">
        <v>92</v>
      </c>
      <c r="C8" s="6">
        <v>815733</v>
      </c>
      <c r="D8" s="6">
        <v>85867</v>
      </c>
      <c r="E8" s="7" t="s">
        <v>52</v>
      </c>
      <c r="F8" s="7" t="s">
        <v>25</v>
      </c>
      <c r="G8" s="7" t="s">
        <v>56</v>
      </c>
      <c r="H8" s="17" t="s">
        <v>69</v>
      </c>
      <c r="I8" s="14" t="s">
        <v>68</v>
      </c>
      <c r="J8" s="17" t="s">
        <v>76</v>
      </c>
      <c r="K8" s="18"/>
    </row>
    <row r="9" spans="1:11" ht="51.75" customHeight="1" x14ac:dyDescent="0.35">
      <c r="A9" s="4" t="s">
        <v>43</v>
      </c>
      <c r="B9" s="9" t="s">
        <v>51</v>
      </c>
      <c r="C9" s="6">
        <v>301000</v>
      </c>
      <c r="D9" s="6">
        <f>35657+10107</f>
        <v>45764</v>
      </c>
      <c r="E9" s="17" t="s">
        <v>106</v>
      </c>
      <c r="F9" s="7" t="s">
        <v>25</v>
      </c>
      <c r="G9" s="7" t="s">
        <v>57</v>
      </c>
      <c r="H9" s="17" t="s">
        <v>73</v>
      </c>
      <c r="I9" s="14" t="s">
        <v>61</v>
      </c>
      <c r="J9" s="17" t="s">
        <v>77</v>
      </c>
      <c r="K9" s="18"/>
    </row>
    <row r="10" spans="1:11" ht="69" x14ac:dyDescent="0.35">
      <c r="A10" s="4" t="s">
        <v>44</v>
      </c>
      <c r="B10" s="9" t="s">
        <v>96</v>
      </c>
      <c r="C10" s="6">
        <v>1739941</v>
      </c>
      <c r="D10" s="6">
        <v>230504</v>
      </c>
      <c r="E10" s="17" t="s">
        <v>95</v>
      </c>
      <c r="F10" s="7" t="s">
        <v>25</v>
      </c>
      <c r="G10" s="7" t="s">
        <v>58</v>
      </c>
      <c r="H10" s="17" t="s">
        <v>74</v>
      </c>
      <c r="I10" s="14" t="s">
        <v>63</v>
      </c>
      <c r="J10" s="17" t="s">
        <v>77</v>
      </c>
      <c r="K10" s="18"/>
    </row>
    <row r="11" spans="1:11" ht="51.75" x14ac:dyDescent="0.35">
      <c r="A11" s="4" t="s">
        <v>45</v>
      </c>
      <c r="B11" s="9" t="s">
        <v>97</v>
      </c>
      <c r="C11" s="6">
        <v>5000000</v>
      </c>
      <c r="D11" s="7" t="s">
        <v>7</v>
      </c>
      <c r="E11" s="7" t="s">
        <v>7</v>
      </c>
      <c r="F11" s="7" t="s">
        <v>23</v>
      </c>
      <c r="G11" s="7" t="s">
        <v>6</v>
      </c>
      <c r="H11" s="17" t="s">
        <v>71</v>
      </c>
      <c r="I11" s="14" t="s">
        <v>70</v>
      </c>
      <c r="J11" s="17" t="s">
        <v>80</v>
      </c>
    </row>
    <row r="12" spans="1:11" ht="51.75" x14ac:dyDescent="0.35">
      <c r="A12" s="4" t="s">
        <v>100</v>
      </c>
      <c r="B12" s="9" t="s">
        <v>98</v>
      </c>
      <c r="C12" s="6" t="s">
        <v>81</v>
      </c>
      <c r="D12" s="7" t="s">
        <v>7</v>
      </c>
      <c r="E12" s="7" t="s">
        <v>7</v>
      </c>
      <c r="F12" s="7" t="s">
        <v>23</v>
      </c>
      <c r="G12" s="7" t="s">
        <v>6</v>
      </c>
      <c r="H12" s="17" t="s">
        <v>82</v>
      </c>
      <c r="I12" s="14" t="s">
        <v>6</v>
      </c>
      <c r="J12" s="17" t="s">
        <v>6</v>
      </c>
    </row>
    <row r="13" spans="1:11" ht="17.25" x14ac:dyDescent="0.35">
      <c r="A13" s="25" t="s">
        <v>40</v>
      </c>
      <c r="B13" s="25"/>
      <c r="C13" s="19">
        <v>8</v>
      </c>
      <c r="D13" s="15"/>
      <c r="E13" s="15"/>
      <c r="F13" s="15"/>
      <c r="G13" s="15"/>
      <c r="H13" s="15"/>
      <c r="I13" s="16"/>
    </row>
    <row r="14" spans="1:11" ht="15" customHeight="1" x14ac:dyDescent="0.35">
      <c r="A14" s="26" t="s">
        <v>41</v>
      </c>
      <c r="B14" s="27"/>
      <c r="C14" s="13">
        <f>SUM(C3:C10)+D8</f>
        <v>10749747</v>
      </c>
    </row>
    <row r="15" spans="1:11" x14ac:dyDescent="0.25">
      <c r="I15" s="2"/>
    </row>
    <row r="16" spans="1:11" x14ac:dyDescent="0.25">
      <c r="C16" s="1"/>
      <c r="D16" s="1"/>
      <c r="E16" s="1"/>
      <c r="F16" s="1"/>
      <c r="G16" s="1"/>
      <c r="H16" s="1"/>
    </row>
  </sheetData>
  <mergeCells count="3">
    <mergeCell ref="A13:B13"/>
    <mergeCell ref="A14:B14"/>
    <mergeCell ref="A1:J1"/>
  </mergeCells>
  <pageMargins left="0.7" right="0.7" top="0.75" bottom="0.75" header="0.3" footer="0.3"/>
  <pageSetup scale="48" orientation="landscape" horizontalDpi="1200" verticalDpi="1200" r:id="rId1"/>
  <ignoredErrors>
    <ignoredError sqref="C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65DE-FDDA-43EF-BF67-9864F0DFBC1B}">
  <sheetPr>
    <pageSetUpPr fitToPage="1"/>
  </sheetPr>
  <dimension ref="A1:G12"/>
  <sheetViews>
    <sheetView tabSelected="1" workbookViewId="0">
      <selection activeCell="E5" sqref="E5"/>
    </sheetView>
  </sheetViews>
  <sheetFormatPr defaultRowHeight="15" x14ac:dyDescent="0.25"/>
  <cols>
    <col min="1" max="1" width="35.28515625" customWidth="1"/>
    <col min="2" max="2" width="20.7109375" customWidth="1"/>
    <col min="3" max="3" width="40.5703125" customWidth="1"/>
    <col min="4" max="4" width="20.7109375" customWidth="1"/>
    <col min="5" max="5" width="40.7109375" customWidth="1"/>
    <col min="6" max="6" width="20.7109375" customWidth="1"/>
    <col min="7" max="7" width="39.7109375" customWidth="1"/>
  </cols>
  <sheetData>
    <row r="1" spans="1:7" ht="17.25" x14ac:dyDescent="0.35">
      <c r="A1" s="23" t="s">
        <v>113</v>
      </c>
      <c r="B1" s="23"/>
      <c r="C1" s="23"/>
      <c r="D1" s="23"/>
      <c r="E1" s="23"/>
      <c r="F1" s="23"/>
      <c r="G1" s="23"/>
    </row>
    <row r="2" spans="1:7" ht="17.25" x14ac:dyDescent="0.35">
      <c r="A2" s="3" t="s">
        <v>114</v>
      </c>
      <c r="B2" s="3" t="s">
        <v>115</v>
      </c>
      <c r="C2" s="3" t="s">
        <v>116</v>
      </c>
      <c r="D2" s="3" t="s">
        <v>123</v>
      </c>
      <c r="E2" s="3" t="s">
        <v>127</v>
      </c>
      <c r="F2" s="3" t="s">
        <v>124</v>
      </c>
      <c r="G2" s="3" t="s">
        <v>118</v>
      </c>
    </row>
    <row r="3" spans="1:7" ht="69" x14ac:dyDescent="0.35">
      <c r="A3" s="5" t="s">
        <v>117</v>
      </c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9" t="s">
        <v>132</v>
      </c>
    </row>
    <row r="4" spans="1:7" ht="51.75" x14ac:dyDescent="0.35">
      <c r="A4" s="5" t="s">
        <v>134</v>
      </c>
      <c r="B4" s="5" t="s">
        <v>121</v>
      </c>
      <c r="C4" s="5" t="s">
        <v>135</v>
      </c>
      <c r="D4" s="5" t="s">
        <v>136</v>
      </c>
      <c r="E4" s="9" t="s">
        <v>137</v>
      </c>
      <c r="F4" s="5" t="s">
        <v>6</v>
      </c>
      <c r="G4" s="9" t="s">
        <v>138</v>
      </c>
    </row>
    <row r="5" spans="1:7" ht="69" customHeight="1" x14ac:dyDescent="0.35">
      <c r="A5" s="5" t="s">
        <v>119</v>
      </c>
      <c r="B5" s="9" t="s">
        <v>121</v>
      </c>
      <c r="C5" s="9" t="s">
        <v>141</v>
      </c>
      <c r="D5" s="7">
        <f>4*212000</f>
        <v>848000</v>
      </c>
      <c r="E5" s="17" t="s">
        <v>145</v>
      </c>
      <c r="F5" s="17" t="s">
        <v>126</v>
      </c>
      <c r="G5" s="9" t="s">
        <v>133</v>
      </c>
    </row>
    <row r="6" spans="1:7" ht="69" x14ac:dyDescent="0.35">
      <c r="A6" s="5" t="s">
        <v>120</v>
      </c>
      <c r="B6" s="5" t="s">
        <v>122</v>
      </c>
      <c r="C6" s="9" t="s">
        <v>139</v>
      </c>
      <c r="D6" s="7">
        <f>330730*2</f>
        <v>661460</v>
      </c>
      <c r="E6" s="9" t="s">
        <v>125</v>
      </c>
      <c r="F6" s="9" t="s">
        <v>144</v>
      </c>
      <c r="G6" s="9" t="s">
        <v>140</v>
      </c>
    </row>
    <row r="7" spans="1:7" ht="86.25" x14ac:dyDescent="0.35">
      <c r="A7" s="5" t="s">
        <v>128</v>
      </c>
      <c r="B7" s="5" t="s">
        <v>129</v>
      </c>
      <c r="C7" s="9" t="s">
        <v>131</v>
      </c>
      <c r="D7" s="21">
        <v>15000000</v>
      </c>
      <c r="E7" s="9" t="s">
        <v>142</v>
      </c>
      <c r="F7" s="9" t="s">
        <v>130</v>
      </c>
      <c r="G7" s="9" t="s">
        <v>143</v>
      </c>
    </row>
    <row r="8" spans="1:7" ht="17.25" x14ac:dyDescent="0.35">
      <c r="A8" s="11"/>
      <c r="B8" s="11"/>
      <c r="C8" s="11"/>
      <c r="D8" s="11"/>
      <c r="E8" s="11"/>
      <c r="F8" s="11"/>
      <c r="G8" s="11"/>
    </row>
    <row r="9" spans="1:7" ht="17.25" x14ac:dyDescent="0.35">
      <c r="A9" s="11"/>
      <c r="B9" s="11"/>
      <c r="C9" s="11"/>
      <c r="D9" s="11"/>
      <c r="E9" s="11"/>
      <c r="F9" s="11"/>
      <c r="G9" s="11"/>
    </row>
    <row r="10" spans="1:7" ht="17.25" x14ac:dyDescent="0.35">
      <c r="A10" s="11"/>
      <c r="B10" s="11"/>
      <c r="C10" s="11"/>
      <c r="D10" s="11"/>
      <c r="E10" s="11"/>
      <c r="F10" s="11"/>
      <c r="G10" s="11"/>
    </row>
    <row r="11" spans="1:7" ht="17.25" x14ac:dyDescent="0.35">
      <c r="A11" s="11"/>
      <c r="B11" s="11"/>
      <c r="C11" s="11"/>
      <c r="D11" s="11"/>
      <c r="E11" s="11"/>
      <c r="F11" s="11"/>
      <c r="G11" s="11"/>
    </row>
    <row r="12" spans="1:7" ht="17.25" x14ac:dyDescent="0.35">
      <c r="A12" s="11"/>
      <c r="B12" s="11"/>
      <c r="C12" s="11"/>
      <c r="D12" s="11"/>
      <c r="E12" s="11"/>
      <c r="F12" s="11"/>
      <c r="G12" s="11"/>
    </row>
  </sheetData>
  <mergeCells count="1">
    <mergeCell ref="A1:G1"/>
  </mergeCells>
  <pageMargins left="0.7" right="0.7" top="0.75" bottom="0.75" header="0.3" footer="0.3"/>
  <pageSetup scale="5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B6C6D61C984044AAEFFE6992418A83" ma:contentTypeVersion="17" ma:contentTypeDescription="Create a new document." ma:contentTypeScope="" ma:versionID="60db82bec93e005098ce45e0a4090123">
  <xsd:schema xmlns:xsd="http://www.w3.org/2001/XMLSchema" xmlns:xs="http://www.w3.org/2001/XMLSchema" xmlns:p="http://schemas.microsoft.com/office/2006/metadata/properties" xmlns:ns2="741f3866-2250-4c81-a63b-010895c3574b" xmlns:ns3="94c48197-ac46-4c96-adff-77101a865eec" targetNamespace="http://schemas.microsoft.com/office/2006/metadata/properties" ma:root="true" ma:fieldsID="b680c5f7fe37d7817cff08bcb667ed59" ns2:_="" ns3:_="">
    <xsd:import namespace="741f3866-2250-4c81-a63b-010895c3574b"/>
    <xsd:import namespace="94c48197-ac46-4c96-adff-77101a865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aliApproval" minOccurs="0"/>
                <xsd:element ref="ns2:MediaServiceAutoTags" minOccurs="0"/>
                <xsd:element ref="ns2:MediaLengthInSeconds" minOccurs="0"/>
                <xsd:element ref="ns2:MediaServiceObjectDetectorVersions" minOccurs="0"/>
                <xsd:element ref="ns2:Approved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3866-2250-4c81-a63b-010895c35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aliApproval" ma:index="13" nillable="true" ma:displayName="Mali Approval " ma:default="0" ma:format="Dropdown" ma:internalName="MaliApproval">
      <xsd:simpleType>
        <xsd:restriction base="dms:Boolea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pproved" ma:index="17" nillable="true" ma:displayName="Approved" ma:default="0" ma:format="Dropdown" ma:internalName="Approved">
      <xsd:simpleType>
        <xsd:restriction base="dms:Boolea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c3ff252-c8f7-4544-bd82-0a81a7612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48197-ac46-4c96-adff-77101a865e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94b1c7c-55aa-4aa4-bf3c-c20d8744c264}" ma:internalName="TaxCatchAll" ma:showField="CatchAllData" ma:web="94c48197-ac46-4c96-adff-77101a865e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c48197-ac46-4c96-adff-77101a865eec" xsi:nil="true"/>
    <lcf76f155ced4ddcb4097134ff3c332f xmlns="741f3866-2250-4c81-a63b-010895c3574b">
      <Terms xmlns="http://schemas.microsoft.com/office/infopath/2007/PartnerControls"/>
    </lcf76f155ced4ddcb4097134ff3c332f>
    <MaliApproval xmlns="741f3866-2250-4c81-a63b-010895c3574b">false</MaliApproval>
    <Approved xmlns="741f3866-2250-4c81-a63b-010895c3574b">false</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EC37C7-BD4B-4E88-9029-840DD8B517D4}"/>
</file>

<file path=customXml/itemProps2.xml><?xml version="1.0" encoding="utf-8"?>
<ds:datastoreItem xmlns:ds="http://schemas.openxmlformats.org/officeDocument/2006/customXml" ds:itemID="{37E8674E-FF3D-4986-8CFC-4EE61D0E9CB6}">
  <ds:schemaRefs>
    <ds:schemaRef ds:uri="http://schemas.microsoft.com/office/2006/metadata/properties"/>
    <ds:schemaRef ds:uri="http://schemas.microsoft.com/office/infopath/2007/PartnerControls"/>
    <ds:schemaRef ds:uri="94c48197-ac46-4c96-adff-77101a865eec"/>
    <ds:schemaRef ds:uri="http://schemas.microsoft.com/sharepoint/v3"/>
    <ds:schemaRef ds:uri="fed66a31-b8c9-4276-a822-a231a10332a7"/>
  </ds:schemaRefs>
</ds:datastoreItem>
</file>

<file path=customXml/itemProps3.xml><?xml version="1.0" encoding="utf-8"?>
<ds:datastoreItem xmlns:ds="http://schemas.openxmlformats.org/officeDocument/2006/customXml" ds:itemID="{7891F03B-AB9D-4A7C-8E35-B659725D0E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Individual Scale Impact</vt:lpstr>
      <vt:lpstr>Community Scale Impact</vt:lpstr>
      <vt:lpstr>Landscape Scale Impact</vt:lpstr>
      <vt:lpstr>Biomass Solutions</vt:lpstr>
      <vt:lpstr>'Biomass Solutions'!Print_Area</vt:lpstr>
      <vt:lpstr>'Community Scale Impact'!Print_Area</vt:lpstr>
      <vt:lpstr>'Individual Scale Impact'!Print_Area</vt:lpstr>
      <vt:lpstr>'Landscape Scale Impact'!Print_Area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Keeble-Toll</dc:creator>
  <cp:keywords/>
  <dc:description/>
  <cp:lastModifiedBy>Alex Keeble-Toll</cp:lastModifiedBy>
  <cp:revision/>
  <cp:lastPrinted>2025-01-03T01:52:53Z</cp:lastPrinted>
  <dcterms:created xsi:type="dcterms:W3CDTF">2023-08-24T05:07:39Z</dcterms:created>
  <dcterms:modified xsi:type="dcterms:W3CDTF">2025-01-10T20:23:07Z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0x01010017B6C6D61C984044AAEFFE6992418A83</vt:lpwstr>
  </property>
  <property fmtid="{D5CDD505-2E9C-101B-9397-08002B2CF9AE}" pid="3" name="MediaServiceImageTags">
    <vt:lpwstr/>
  </property>
</Properties>
</file>